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4632FEC-2DEF-4255-981A-092847C7C3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4" sheetId="12" r:id="rId1"/>
    <sheet name="Hoja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2" l="1"/>
  <c r="F82" i="12" s="1"/>
  <c r="F81" i="12"/>
  <c r="E80" i="12"/>
  <c r="F80" i="12" s="1"/>
  <c r="F79" i="12"/>
  <c r="E78" i="12"/>
  <c r="D78" i="12"/>
  <c r="E77" i="12"/>
  <c r="F77" i="12" s="1"/>
  <c r="E76" i="12"/>
  <c r="F76" i="12" s="1"/>
  <c r="E75" i="12"/>
  <c r="F75" i="12" s="1"/>
  <c r="F74" i="12"/>
  <c r="E73" i="12"/>
  <c r="F73" i="12" s="1"/>
  <c r="F72" i="12"/>
  <c r="E71" i="12"/>
  <c r="F71" i="12" s="1"/>
  <c r="E70" i="12"/>
  <c r="F70" i="12" s="1"/>
  <c r="E69" i="12"/>
  <c r="F69" i="12" s="1"/>
  <c r="E68" i="12"/>
  <c r="F68" i="12" s="1"/>
  <c r="E67" i="12"/>
  <c r="F67" i="12" s="1"/>
  <c r="E66" i="12"/>
  <c r="F66" i="12" s="1"/>
  <c r="E65" i="12"/>
  <c r="F65" i="12" s="1"/>
  <c r="E64" i="12"/>
  <c r="F64" i="12" s="1"/>
  <c r="F63" i="12"/>
  <c r="F62" i="12"/>
  <c r="D51" i="12"/>
  <c r="F78" i="12" l="1"/>
  <c r="F56" i="12"/>
  <c r="F83" i="12"/>
  <c r="F58" i="12" l="1"/>
  <c r="F57" i="12"/>
  <c r="F59" i="12" l="1"/>
</calcChain>
</file>

<file path=xl/sharedStrings.xml><?xml version="1.0" encoding="utf-8"?>
<sst xmlns="http://schemas.openxmlformats.org/spreadsheetml/2006/main" count="159" uniqueCount="106">
  <si>
    <t>COSTO TOTAL</t>
  </si>
  <si>
    <t>m3</t>
  </si>
  <si>
    <t>un</t>
  </si>
  <si>
    <t>m</t>
  </si>
  <si>
    <t>m2</t>
  </si>
  <si>
    <t>ÍTEM</t>
  </si>
  <si>
    <t>DESCRIPCIÓN</t>
  </si>
  <si>
    <t>CANTIDAD</t>
  </si>
  <si>
    <t>UNIDAD</t>
  </si>
  <si>
    <t>Suministro, Transporte y Colocacion de Lleno y apisonado con material granular para base, para extensión de redes de acueducto y apiques de investigación.</t>
  </si>
  <si>
    <t xml:space="preserve">VALOR UNITARIO  </t>
  </si>
  <si>
    <t>Suministro, transporte y colocación de material filtrante (cascajo de 3/4") para el piso de la caja del micromedidor</t>
  </si>
  <si>
    <t>Costo-directo</t>
  </si>
  <si>
    <t>Construcción de cajas para válvula.</t>
  </si>
  <si>
    <t>Referenciación de redes y elementos de acueducto con equipo de precisión. (por elemento referenciado)</t>
  </si>
  <si>
    <t xml:space="preserve">Reducción de 90 mm a 63 mm </t>
  </si>
  <si>
    <t>M3</t>
  </si>
  <si>
    <t>EXCAVACIONES</t>
  </si>
  <si>
    <t>Construcción o reconstrucción de cordón-cuneta, cordones o cunetas simples, vaciados en el sitio con concreto de f'c=21MPa (210 kg/cm²).</t>
  </si>
  <si>
    <t>Tapón a socket de 63 mm</t>
  </si>
  <si>
    <t>Transporte y colocación de cinta azul para señalización de redes de acueducto.</t>
  </si>
  <si>
    <t>ml</t>
  </si>
  <si>
    <t xml:space="preserve">Codo 45° 63 mm </t>
  </si>
  <si>
    <t>Corte, demolición, retiro y botada de elementos en concreto de andenes con y sin escalas, cunetas y cordones, para apiques de investigación, reposción e instalación de redes en proyectos.</t>
  </si>
  <si>
    <t>Tubería PEAD 90 mm PN 10</t>
  </si>
  <si>
    <t>Tubería PEAD 63 mm PN 10</t>
  </si>
  <si>
    <t>Cinta azul para señalización de redes de acueducto.</t>
  </si>
  <si>
    <t>Válvulas de hierro dúctil extremo bridado con compuerta elástica, vástago no ascendente de 2"</t>
  </si>
  <si>
    <t>Brida loca en hierro dúctil ANSI 150  de 2"</t>
  </si>
  <si>
    <t xml:space="preserve">Porta brida, en tubería de polietileno de alta densidad de 2" </t>
  </si>
  <si>
    <t>Empaques para brida por cada válvula (2 empaques).</t>
  </si>
  <si>
    <t>Unión electrofusión 63 mm</t>
  </si>
  <si>
    <t>Unión electrofusión 90 mm</t>
  </si>
  <si>
    <t>Unión electrofusión 110 mm</t>
  </si>
  <si>
    <t>Tee 90 mm a 63 mm PEAD</t>
  </si>
  <si>
    <t>Tee 110 mm a 63 mm PEAD</t>
  </si>
  <si>
    <t>Tee 160 mm a 63 mm PEAD</t>
  </si>
  <si>
    <t>Tubería PVC sanitaria de 6"</t>
  </si>
  <si>
    <t>Unión PVC sanitaria de 6"</t>
  </si>
  <si>
    <t>Adaptador limpieza de 6"</t>
  </si>
  <si>
    <t xml:space="preserve">Transporte e instalación de caja para micromedidor </t>
  </si>
  <si>
    <t>Transporte e instalación de micromedidor de 1/2" (incluye suministro e instalación de cinta teflón)</t>
  </si>
  <si>
    <t>Suministro, transporte y aplicación de pintura epóxica para el restablecimiento de líneas de demarcación de vía. .</t>
  </si>
  <si>
    <t>Demolición, cargue retiro y botada: Muros en mamposteria (ladrillo y bloque)  con espesores iguales a 0,10; 0,15 y 0,20 m</t>
  </si>
  <si>
    <t>Reconstrucción de Muros en mampostería (ladrillo y bloque)  con espesores iguales a 0,10; 0,15 y 0,20 m</t>
  </si>
  <si>
    <t>SUMINISTRO DE TUBERÍAS, MATERIALES Y ACCESORIOS POR PARTE DE P&amp;K</t>
  </si>
  <si>
    <t>Suministro, transporte, colocación y figuración de acero de refuerzo fy= 422 MPa (4220 kgf/cm2). Incluye varillas de acero en diámetros 3/8", 1/2", 5/8" y 3/4", para obras dispersas.</t>
  </si>
  <si>
    <t>Kg</t>
  </si>
  <si>
    <t>Repello (Revoque)</t>
  </si>
  <si>
    <t>Unión electrofusión 160 mm</t>
  </si>
  <si>
    <t>Tornillos para ensamble de válvula bridada ( 8 unidades). (incluye tuerca y arandela)</t>
  </si>
  <si>
    <t>CORTE Y DEMOLICIÓN</t>
  </si>
  <si>
    <t>Corte, demolición, retiro y botada de pavimento rígido, para apiques de investigación, reposición e instalación de redes en proyectos.</t>
  </si>
  <si>
    <t>Excavación manual o mecánica en roca, para apiques de investigación, reposición e instalación de redes en proyectos hasta máximo 1 metro de profundidad.</t>
  </si>
  <si>
    <t>Excavación manual o mecánica, para apiques de investigación, reposición e instalación de redes en proyectos hasta máximo 1 metro de profundidad, material comun con presencia de roca hasta en un  30%.</t>
  </si>
  <si>
    <t>Cargue, retiro y botada de material sobrante de excavación; desechado con aprobacion del supervisor.</t>
  </si>
  <si>
    <t>Lleno compactado de zanjas con material selecto de excavación, para extensión de redes de acueducto y apiques de investigación.</t>
  </si>
  <si>
    <t>Suministro, Transporte y Colocacion de Lleno y apisonado con material de préstamo tipo subbase (arenilla o similar) para extensión de redes de acueducto y apiques de investigación.</t>
  </si>
  <si>
    <t>LLENOS</t>
  </si>
  <si>
    <t>CONCRETOS</t>
  </si>
  <si>
    <t>Reconstrucción de pavimentos rígidos vaciados en sitio con concreto de f'c=28 MPa (280 kg/cm²).</t>
  </si>
  <si>
    <t>4.4</t>
  </si>
  <si>
    <t>Construccion de soportes en concreto de 20x20x80 cm en concreto f'c=21 Mpa (210 kg/cm2)</t>
  </si>
  <si>
    <t>MAMPOSTERIA Y REVOQUES</t>
  </si>
  <si>
    <t>Repello Impermeabilizado</t>
  </si>
  <si>
    <t>m4</t>
  </si>
  <si>
    <t>Transporte, instalación y termofusión de tubería de polietileno de alta  densidad PE 100 PN 10 , 20 mm, en zanja abierta,  incluye cortes en la tubería nueva y la existente.</t>
  </si>
  <si>
    <t>Transporte, instalación y termofusión de tubería de polietileno de alta  densidad PE 100 PN 10 , 63 mm, en zanja abierta,  incluye cortes en la tubería nueva y la existente.</t>
  </si>
  <si>
    <t>Transporte, instalación y termofusión de tubería de polietileno de alta  densidad PE 100 PN 10 , 90 mm, en zanja abierta,  incluye cortes en la tubería nueva y la existente.</t>
  </si>
  <si>
    <t>Transporte, instalación y termofusión de silleta de 63 mm a 20 mm (incluye perforación de la tubería en donde se instala)</t>
  </si>
  <si>
    <t>Transporte, instalación y termofusión de silleta de 90 mm a 20 mm (incluye perforación de la tubería en donde se instala)</t>
  </si>
  <si>
    <t>Transporte, instalación y termofusión de Tapón a socket de 20 mm</t>
  </si>
  <si>
    <t>Transporte, instalación y termofusión de Tapón a socket de 63 mm</t>
  </si>
  <si>
    <t>Transporte, instalación y termofusión de Unión a socket de 20 mm</t>
  </si>
  <si>
    <t xml:space="preserve">Transporte, instalación y termofusión de Reducción de 90 mm a 63 mm </t>
  </si>
  <si>
    <t xml:space="preserve">Transporte, instalación y termofusión de Codo 45° 63 mm </t>
  </si>
  <si>
    <t>Transporte, instalación y electrofusión de accesorios de acueducto para tubería de polietileno de alta  densidad PE 100 PN 10 con diámetros desde 90 mm hasta 160 mm reducidas a 63, para empalmes del proyecto nuevo a la red existente.   (Comprende la instalación de una tee reducida y dos uniones de electrofusión, para empalmar la red nueva con la existente; los cortes en las tuberías y el retiro de el tramo de tubería cortado)</t>
  </si>
  <si>
    <t>TUBERIAS Y ACCESORIOS PEAD</t>
  </si>
  <si>
    <t>VALVULAS HIERRO DUCTIL</t>
  </si>
  <si>
    <t>Transporte e instalación de porta brida, en tubería de polietileno de alta densidad, 63 mm PE 100 PN 10</t>
  </si>
  <si>
    <t>Transporte e instalación de válvulas de hierro dúctil extremo bridado con compuerta elástica, vástago no ascendente, en los siguientes diámetros: 2", incluye la brida loca, los empaques (2) y la tornilleria (8)</t>
  </si>
  <si>
    <t>ACEROS</t>
  </si>
  <si>
    <t>CENTROS DE MEDIDA</t>
  </si>
  <si>
    <t>OBRAS GENERAALES</t>
  </si>
  <si>
    <t>Suministro, transporte e instalación de abrazadera en acero inoxidable de 2" (incluye tornillos, tuercas, arandelas y pega epóxica), para anclaje sobre concreto de tubería de acueducto de 63 mm.</t>
  </si>
  <si>
    <t>Transporte e instalación de llave plástica de contención o corte de 1/2" para polietileno o transicion a pvc (incluye suministro e instalación de cinta teflón)</t>
  </si>
  <si>
    <t>Conexión del servicio,( Incluye suministro, transporte e instalación de tubería PVC de 1\2" longitud hasta 60 cmy hasta 4 accesorios de pvc, limpiador y soldadura para pvc y cinta teflon)</t>
  </si>
  <si>
    <t>Reconstrucción de andenes con y  sin escalas, en concreto f'c=21MPa (210 kg/cm²). Espesores hasta 20 cm</t>
  </si>
  <si>
    <t>Administración (xxx%)</t>
  </si>
  <si>
    <t>Utilidad (xxxxx%)</t>
  </si>
  <si>
    <t>ANTICIPO</t>
  </si>
  <si>
    <t>SI________</t>
  </si>
  <si>
    <t>NO________</t>
  </si>
  <si>
    <t>PORCENTAJE A SOLICITAR</t>
  </si>
  <si>
    <t>XXX%</t>
  </si>
  <si>
    <t>___________</t>
  </si>
  <si>
    <t xml:space="preserve">Cuotas </t>
  </si>
  <si>
    <t>Nombre</t>
  </si>
  <si>
    <t>Identificación</t>
  </si>
  <si>
    <t xml:space="preserve">Cargo: </t>
  </si>
  <si>
    <t>Proponente persona natural o juridica</t>
  </si>
  <si>
    <t xml:space="preserve">Cuotas mensuales de amortización del anticipo </t>
  </si>
  <si>
    <t>INVITACIÓN PUBLICA A OFERTAR 012 DE 2024 - EJECUCION DE OBRAS PARA REDES VECINALES DE ACUEDUCTO Y ALCANTARILLADO,   EN EL MUNICIPIO DE PROVIDENCIA Y SANTA CATALINA ISLAS.</t>
  </si>
  <si>
    <t>FORMATO 4 OFERTA ECONOMICA</t>
  </si>
  <si>
    <t xml:space="preserve">Empresa: </t>
  </si>
  <si>
    <t>Total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</si>
</sst>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\ * #,##0.00_-;\-&quot;$&quot;\ * #,##0.00_-;_-&quot;$&quot;\ * &quot;-&quot;_-;_-@_-"/>
    <numFmt numFmtId="167" formatCode="0.0"/>
    <numFmt numFmtId="168" formatCode="&quot;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ptos Narrow"/>
      <family val="2"/>
    </font>
    <font>
      <b/>
      <sz val="8"/>
      <color theme="1"/>
      <name val="Aptos Narrow"/>
      <family val="2"/>
    </font>
    <font>
      <b/>
      <sz val="8"/>
      <color rgb="FF000000"/>
      <name val="Aptos Narrow"/>
      <family val="2"/>
    </font>
    <font>
      <b/>
      <sz val="8"/>
      <name val="Aptos Narrow"/>
      <family val="2"/>
    </font>
    <font>
      <sz val="8"/>
      <name val="Aptos Narrow"/>
      <family val="2"/>
    </font>
    <font>
      <sz val="8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8" xfId="1" applyFont="1" applyBorder="1" applyAlignment="1">
      <alignment vertical="center"/>
    </xf>
    <xf numFmtId="164" fontId="4" fillId="0" borderId="9" xfId="1" applyFont="1" applyBorder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6" borderId="6" xfId="0" applyFont="1" applyFill="1" applyBorder="1" applyAlignment="1">
      <alignment horizontal="center" vertical="center" wrapText="1"/>
    </xf>
    <xf numFmtId="164" fontId="7" fillId="6" borderId="6" xfId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 wrapText="1"/>
    </xf>
    <xf numFmtId="0" fontId="7" fillId="3" borderId="7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justify" vertical="center" wrapText="1"/>
    </xf>
    <xf numFmtId="167" fontId="9" fillId="2" borderId="1" xfId="3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8" fontId="8" fillId="2" borderId="1" xfId="1" applyNumberFormat="1" applyFont="1" applyFill="1" applyBorder="1" applyAlignment="1">
      <alignment horizontal="center" vertical="center"/>
    </xf>
    <xf numFmtId="1" fontId="8" fillId="2" borderId="1" xfId="3" applyNumberFormat="1" applyFont="1" applyFill="1" applyBorder="1" applyAlignment="1">
      <alignment horizontal="center" vertical="center"/>
    </xf>
    <xf numFmtId="168" fontId="7" fillId="3" borderId="4" xfId="2" applyNumberFormat="1" applyFont="1" applyFill="1" applyBorder="1" applyAlignment="1">
      <alignment vertical="center" wrapText="1"/>
    </xf>
    <xf numFmtId="167" fontId="8" fillId="2" borderId="1" xfId="3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 wrapText="1"/>
    </xf>
    <xf numFmtId="0" fontId="8" fillId="0" borderId="1" xfId="2" applyFont="1" applyBorder="1" applyAlignment="1">
      <alignment horizontal="center" vertical="center"/>
    </xf>
    <xf numFmtId="167" fontId="8" fillId="0" borderId="1" xfId="3" applyNumberFormat="1" applyFont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8" fontId="8" fillId="0" borderId="1" xfId="1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" fontId="8" fillId="2" borderId="6" xfId="3" applyNumberFormat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/>
    </xf>
    <xf numFmtId="168" fontId="8" fillId="2" borderId="6" xfId="1" applyNumberFormat="1" applyFont="1" applyFill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2" fontId="8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5" borderId="1" xfId="1" applyFont="1" applyFill="1" applyBorder="1" applyAlignment="1">
      <alignment horizontal="left" vertical="center"/>
    </xf>
    <xf numFmtId="165" fontId="4" fillId="0" borderId="0" xfId="0" applyNumberFormat="1" applyFont="1"/>
    <xf numFmtId="164" fontId="4" fillId="0" borderId="1" xfId="1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0" xfId="1" applyFont="1" applyBorder="1" applyAlignment="1">
      <alignment vertical="center"/>
    </xf>
    <xf numFmtId="168" fontId="8" fillId="2" borderId="0" xfId="1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164" fontId="8" fillId="0" borderId="1" xfId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64" fontId="5" fillId="0" borderId="0" xfId="1" applyFont="1" applyFill="1" applyAlignment="1">
      <alignment vertical="center"/>
    </xf>
    <xf numFmtId="164" fontId="5" fillId="4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</cellXfs>
  <cellStyles count="7">
    <cellStyle name="Moneda [0]" xfId="1" builtinId="7"/>
    <cellStyle name="Normal" xfId="0" builtinId="0"/>
    <cellStyle name="Normal 11 2" xfId="4" xr:uid="{C206900A-FF8F-4F7C-9578-B15430C86EE2}"/>
    <cellStyle name="Normal 2 3 3" xfId="2" xr:uid="{5B9EE020-09AE-44A9-89A9-5B2A930C3B99}"/>
    <cellStyle name="Normal 3" xfId="6" xr:uid="{AAD43ED8-BCBD-457C-882E-8E74E2332E1D}"/>
    <cellStyle name="Normal 6 2" xfId="5" xr:uid="{E72D7058-AA66-4209-8BC8-5A123025DFD3}"/>
    <cellStyle name="Normal 7 4" xfId="3" xr:uid="{8F6F6F30-5093-4319-AD96-793CEC07CB1D}"/>
  </cellStyles>
  <dxfs count="0"/>
  <tableStyles count="0" defaultTableStyle="TableStyleMedium2" defaultPivotStyle="PivotStyleLight16"/>
  <colors>
    <mruColors>
      <color rgb="FF6DD9FF"/>
      <color rgb="FF3AF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38100</xdr:rowOff>
    </xdr:from>
    <xdr:to>
      <xdr:col>1</xdr:col>
      <xdr:colOff>57150</xdr:colOff>
      <xdr:row>3</xdr:row>
      <xdr:rowOff>25031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ED5C864-2539-4E67-8E80-7692A28E2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2" t="4246" r="65629" b="79341"/>
        <a:stretch/>
      </xdr:blipFill>
      <xdr:spPr bwMode="auto">
        <a:xfrm>
          <a:off x="161925" y="38100"/>
          <a:ext cx="657225" cy="47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C16E-E6B9-4536-B8BF-5D161C11C106}">
  <dimension ref="A1:H92"/>
  <sheetViews>
    <sheetView tabSelected="1" topLeftCell="A53" workbookViewId="0">
      <selection activeCell="E88" sqref="E88"/>
    </sheetView>
  </sheetViews>
  <sheetFormatPr baseColWidth="10" defaultColWidth="9.140625" defaultRowHeight="11.25" x14ac:dyDescent="0.2"/>
  <cols>
    <col min="1" max="1" width="11.42578125" style="38" customWidth="1"/>
    <col min="2" max="2" width="35.42578125" style="38" customWidth="1"/>
    <col min="3" max="3" width="9.140625" style="38"/>
    <col min="4" max="4" width="10.28515625" style="38" customWidth="1"/>
    <col min="5" max="6" width="16.5703125" style="38" customWidth="1"/>
    <col min="7" max="7" width="11.7109375" style="6" bestFit="1" customWidth="1"/>
    <col min="8" max="8" width="11.42578125" style="7" bestFit="1" customWidth="1"/>
    <col min="9" max="16384" width="9.140625" style="6"/>
  </cols>
  <sheetData>
    <row r="1" spans="1:6" ht="8.1" customHeight="1" x14ac:dyDescent="0.2">
      <c r="A1" s="1"/>
      <c r="B1" s="2"/>
      <c r="C1" s="3"/>
      <c r="D1" s="3"/>
      <c r="E1" s="4"/>
      <c r="F1" s="5"/>
    </row>
    <row r="2" spans="1:6" ht="22.5" customHeight="1" x14ac:dyDescent="0.2">
      <c r="A2" s="53"/>
      <c r="B2" s="55" t="s">
        <v>102</v>
      </c>
      <c r="C2" s="55"/>
      <c r="D2" s="55"/>
      <c r="E2" s="55"/>
      <c r="F2" s="56"/>
    </row>
    <row r="3" spans="1:6" ht="20.100000000000001" customHeight="1" x14ac:dyDescent="0.2">
      <c r="A3" s="54" t="s">
        <v>103</v>
      </c>
      <c r="B3" s="55"/>
      <c r="C3" s="55"/>
      <c r="D3" s="55"/>
      <c r="E3" s="55"/>
      <c r="F3" s="56"/>
    </row>
    <row r="4" spans="1:6" ht="7.5" customHeight="1" x14ac:dyDescent="0.2">
      <c r="A4" s="8"/>
      <c r="B4" s="9"/>
      <c r="C4" s="10"/>
      <c r="D4" s="10"/>
      <c r="E4" s="10"/>
      <c r="F4" s="11"/>
    </row>
    <row r="5" spans="1:6" x14ac:dyDescent="0.2">
      <c r="A5" s="12" t="s">
        <v>5</v>
      </c>
      <c r="B5" s="12" t="s">
        <v>6</v>
      </c>
      <c r="C5" s="12" t="s">
        <v>8</v>
      </c>
      <c r="D5" s="12" t="s">
        <v>7</v>
      </c>
      <c r="E5" s="13" t="s">
        <v>10</v>
      </c>
      <c r="F5" s="13" t="s">
        <v>0</v>
      </c>
    </row>
    <row r="6" spans="1:6" ht="18.95" customHeight="1" x14ac:dyDescent="0.2">
      <c r="A6" s="14">
        <v>1</v>
      </c>
      <c r="B6" s="15" t="s">
        <v>51</v>
      </c>
      <c r="C6" s="16"/>
      <c r="D6" s="16"/>
      <c r="E6" s="16"/>
      <c r="F6" s="17"/>
    </row>
    <row r="7" spans="1:6" ht="33.75" x14ac:dyDescent="0.2">
      <c r="A7" s="18">
        <v>1.1000000000000001</v>
      </c>
      <c r="B7" s="19" t="s">
        <v>52</v>
      </c>
      <c r="C7" s="18" t="s">
        <v>1</v>
      </c>
      <c r="D7" s="20">
        <v>2.4</v>
      </c>
      <c r="E7" s="21"/>
      <c r="F7" s="22"/>
    </row>
    <row r="8" spans="1:6" ht="78.95" customHeight="1" x14ac:dyDescent="0.2">
      <c r="A8" s="18">
        <v>1.2</v>
      </c>
      <c r="B8" s="19" t="s">
        <v>23</v>
      </c>
      <c r="C8" s="18" t="s">
        <v>1</v>
      </c>
      <c r="D8" s="23">
        <v>20</v>
      </c>
      <c r="E8" s="21"/>
      <c r="F8" s="22"/>
    </row>
    <row r="9" spans="1:6" ht="33.75" x14ac:dyDescent="0.2">
      <c r="A9" s="18">
        <v>1.3</v>
      </c>
      <c r="B9" s="19" t="s">
        <v>43</v>
      </c>
      <c r="C9" s="18" t="s">
        <v>4</v>
      </c>
      <c r="D9" s="23">
        <v>10</v>
      </c>
      <c r="E9" s="21"/>
      <c r="F9" s="22"/>
    </row>
    <row r="10" spans="1:6" x14ac:dyDescent="0.2">
      <c r="A10" s="14">
        <v>2</v>
      </c>
      <c r="B10" s="15" t="s">
        <v>17</v>
      </c>
      <c r="C10" s="16"/>
      <c r="D10" s="16"/>
      <c r="E10" s="16"/>
      <c r="F10" s="24"/>
    </row>
    <row r="11" spans="1:6" ht="56.25" x14ac:dyDescent="0.2">
      <c r="A11" s="18">
        <v>2.1</v>
      </c>
      <c r="B11" s="19" t="s">
        <v>54</v>
      </c>
      <c r="C11" s="18" t="s">
        <v>1</v>
      </c>
      <c r="D11" s="23">
        <v>280</v>
      </c>
      <c r="E11" s="21"/>
      <c r="F11" s="22"/>
    </row>
    <row r="12" spans="1:6" ht="64.5" customHeight="1" x14ac:dyDescent="0.2">
      <c r="A12" s="18">
        <v>2.2000000000000002</v>
      </c>
      <c r="B12" s="19" t="s">
        <v>53</v>
      </c>
      <c r="C12" s="18" t="s">
        <v>1</v>
      </c>
      <c r="D12" s="23">
        <v>16</v>
      </c>
      <c r="E12" s="21"/>
      <c r="F12" s="22"/>
    </row>
    <row r="13" spans="1:6" ht="33.75" x14ac:dyDescent="0.2">
      <c r="A13" s="18">
        <v>2.2999999999999998</v>
      </c>
      <c r="B13" s="19" t="s">
        <v>55</v>
      </c>
      <c r="C13" s="18" t="s">
        <v>1</v>
      </c>
      <c r="D13" s="25">
        <v>168</v>
      </c>
      <c r="E13" s="21"/>
      <c r="F13" s="22"/>
    </row>
    <row r="14" spans="1:6" x14ac:dyDescent="0.2">
      <c r="A14" s="14">
        <v>3</v>
      </c>
      <c r="B14" s="15" t="s">
        <v>58</v>
      </c>
      <c r="C14" s="16"/>
      <c r="D14" s="16"/>
      <c r="E14" s="16"/>
      <c r="F14" s="24"/>
    </row>
    <row r="15" spans="1:6" ht="51.6" customHeight="1" x14ac:dyDescent="0.2">
      <c r="A15" s="18">
        <v>3.1</v>
      </c>
      <c r="B15" s="19" t="s">
        <v>56</v>
      </c>
      <c r="C15" s="18" t="s">
        <v>1</v>
      </c>
      <c r="D15" s="23">
        <v>130</v>
      </c>
      <c r="E15" s="21"/>
      <c r="F15" s="22"/>
    </row>
    <row r="16" spans="1:6" ht="75.599999999999994" customHeight="1" x14ac:dyDescent="0.2">
      <c r="A16" s="18">
        <v>3.2</v>
      </c>
      <c r="B16" s="19" t="s">
        <v>57</v>
      </c>
      <c r="C16" s="18" t="s">
        <v>1</v>
      </c>
      <c r="D16" s="23">
        <v>90</v>
      </c>
      <c r="E16" s="21"/>
      <c r="F16" s="22"/>
    </row>
    <row r="17" spans="1:6" ht="64.5" customHeight="1" x14ac:dyDescent="0.2">
      <c r="A17" s="18">
        <v>3.3</v>
      </c>
      <c r="B17" s="19" t="s">
        <v>9</v>
      </c>
      <c r="C17" s="18" t="s">
        <v>1</v>
      </c>
      <c r="D17" s="23">
        <v>78</v>
      </c>
      <c r="E17" s="21"/>
      <c r="F17" s="22"/>
    </row>
    <row r="18" spans="1:6" x14ac:dyDescent="0.2">
      <c r="A18" s="14">
        <v>4</v>
      </c>
      <c r="B18" s="15" t="s">
        <v>59</v>
      </c>
      <c r="C18" s="16"/>
      <c r="D18" s="16"/>
      <c r="E18" s="16"/>
      <c r="F18" s="24"/>
    </row>
    <row r="19" spans="1:6" ht="33.75" x14ac:dyDescent="0.2">
      <c r="A19" s="18">
        <v>4.0999999999999996</v>
      </c>
      <c r="B19" s="19" t="s">
        <v>87</v>
      </c>
      <c r="C19" s="18" t="s">
        <v>4</v>
      </c>
      <c r="D19" s="23">
        <v>60</v>
      </c>
      <c r="E19" s="21"/>
      <c r="F19" s="22"/>
    </row>
    <row r="20" spans="1:6" ht="33.75" x14ac:dyDescent="0.2">
      <c r="A20" s="18">
        <v>4.2</v>
      </c>
      <c r="B20" s="19" t="s">
        <v>18</v>
      </c>
      <c r="C20" s="18" t="s">
        <v>16</v>
      </c>
      <c r="D20" s="23">
        <v>25</v>
      </c>
      <c r="E20" s="21"/>
      <c r="F20" s="22"/>
    </row>
    <row r="21" spans="1:6" ht="22.5" x14ac:dyDescent="0.2">
      <c r="A21" s="18">
        <v>4.3</v>
      </c>
      <c r="B21" s="19" t="s">
        <v>60</v>
      </c>
      <c r="C21" s="18" t="s">
        <v>1</v>
      </c>
      <c r="D21" s="25">
        <v>3</v>
      </c>
      <c r="E21" s="21"/>
      <c r="F21" s="22"/>
    </row>
    <row r="22" spans="1:6" ht="22.5" x14ac:dyDescent="0.2">
      <c r="A22" s="18" t="s">
        <v>61</v>
      </c>
      <c r="B22" s="26" t="s">
        <v>62</v>
      </c>
      <c r="C22" s="27" t="s">
        <v>2</v>
      </c>
      <c r="D22" s="28">
        <v>100</v>
      </c>
      <c r="E22" s="29"/>
      <c r="F22" s="30"/>
    </row>
    <row r="23" spans="1:6" x14ac:dyDescent="0.2">
      <c r="A23" s="14">
        <v>5</v>
      </c>
      <c r="B23" s="15" t="s">
        <v>63</v>
      </c>
      <c r="C23" s="16"/>
      <c r="D23" s="16"/>
      <c r="E23" s="16"/>
      <c r="F23" s="24"/>
    </row>
    <row r="24" spans="1:6" ht="22.5" x14ac:dyDescent="0.2">
      <c r="A24" s="31">
        <v>5.0999999999999996</v>
      </c>
      <c r="B24" s="19" t="s">
        <v>44</v>
      </c>
      <c r="C24" s="31" t="s">
        <v>4</v>
      </c>
      <c r="D24" s="32">
        <v>10</v>
      </c>
      <c r="E24" s="33"/>
      <c r="F24" s="34"/>
    </row>
    <row r="25" spans="1:6" x14ac:dyDescent="0.2">
      <c r="A25" s="18">
        <v>5.2</v>
      </c>
      <c r="B25" s="19" t="s">
        <v>48</v>
      </c>
      <c r="C25" s="31" t="s">
        <v>1</v>
      </c>
      <c r="D25" s="18">
        <v>10</v>
      </c>
      <c r="E25" s="33"/>
      <c r="F25" s="34"/>
    </row>
    <row r="26" spans="1:6" x14ac:dyDescent="0.2">
      <c r="A26" s="18">
        <v>5.3</v>
      </c>
      <c r="B26" s="19" t="s">
        <v>64</v>
      </c>
      <c r="C26" s="31" t="s">
        <v>65</v>
      </c>
      <c r="D26" s="18">
        <v>4</v>
      </c>
      <c r="E26" s="33"/>
      <c r="F26" s="34"/>
    </row>
    <row r="27" spans="1:6" x14ac:dyDescent="0.2">
      <c r="A27" s="14">
        <v>6</v>
      </c>
      <c r="B27" s="15" t="s">
        <v>81</v>
      </c>
      <c r="C27" s="16"/>
      <c r="D27" s="16"/>
      <c r="E27" s="16"/>
      <c r="F27" s="24"/>
    </row>
    <row r="28" spans="1:6" ht="45" x14ac:dyDescent="0.2">
      <c r="A28" s="18">
        <v>6.1</v>
      </c>
      <c r="B28" s="19" t="s">
        <v>46</v>
      </c>
      <c r="C28" s="23">
        <v>40</v>
      </c>
      <c r="D28" s="18" t="s">
        <v>47</v>
      </c>
      <c r="E28" s="33"/>
      <c r="F28" s="34"/>
    </row>
    <row r="29" spans="1:6" ht="45" x14ac:dyDescent="0.2">
      <c r="A29" s="18">
        <v>6.2</v>
      </c>
      <c r="B29" s="19" t="s">
        <v>84</v>
      </c>
      <c r="C29" s="18" t="s">
        <v>2</v>
      </c>
      <c r="D29" s="25">
        <v>100</v>
      </c>
      <c r="E29" s="29"/>
      <c r="F29" s="22"/>
    </row>
    <row r="30" spans="1:6" x14ac:dyDescent="0.2">
      <c r="A30" s="14">
        <v>7</v>
      </c>
      <c r="B30" s="15" t="s">
        <v>77</v>
      </c>
      <c r="C30" s="16"/>
      <c r="D30" s="16"/>
      <c r="E30" s="16"/>
      <c r="F30" s="24"/>
    </row>
    <row r="31" spans="1:6" ht="66.599999999999994" customHeight="1" x14ac:dyDescent="0.2">
      <c r="A31" s="18">
        <v>7.1</v>
      </c>
      <c r="B31" s="19" t="s">
        <v>66</v>
      </c>
      <c r="C31" s="18" t="s">
        <v>3</v>
      </c>
      <c r="D31" s="23">
        <v>600</v>
      </c>
      <c r="E31" s="29"/>
      <c r="F31" s="22"/>
    </row>
    <row r="32" spans="1:6" ht="63.6" customHeight="1" x14ac:dyDescent="0.2">
      <c r="A32" s="18">
        <v>7.2</v>
      </c>
      <c r="B32" s="19" t="s">
        <v>67</v>
      </c>
      <c r="C32" s="18" t="s">
        <v>3</v>
      </c>
      <c r="D32" s="23">
        <v>1600</v>
      </c>
      <c r="E32" s="29"/>
      <c r="F32" s="22"/>
    </row>
    <row r="33" spans="1:6" ht="63.95" customHeight="1" x14ac:dyDescent="0.2">
      <c r="A33" s="18">
        <v>7.3</v>
      </c>
      <c r="B33" s="19" t="s">
        <v>68</v>
      </c>
      <c r="C33" s="18" t="s">
        <v>3</v>
      </c>
      <c r="D33" s="23">
        <v>50</v>
      </c>
      <c r="E33" s="29"/>
      <c r="F33" s="22"/>
    </row>
    <row r="34" spans="1:6" ht="33.75" x14ac:dyDescent="0.2">
      <c r="A34" s="27">
        <v>7.4</v>
      </c>
      <c r="B34" s="19" t="s">
        <v>69</v>
      </c>
      <c r="C34" s="27" t="s">
        <v>2</v>
      </c>
      <c r="D34" s="35">
        <v>150</v>
      </c>
      <c r="E34" s="29"/>
      <c r="F34" s="30"/>
    </row>
    <row r="35" spans="1:6" ht="33.75" x14ac:dyDescent="0.2">
      <c r="A35" s="27">
        <v>7.5</v>
      </c>
      <c r="B35" s="19" t="s">
        <v>70</v>
      </c>
      <c r="C35" s="27" t="s">
        <v>2</v>
      </c>
      <c r="D35" s="35">
        <v>10</v>
      </c>
      <c r="E35" s="29"/>
      <c r="F35" s="30"/>
    </row>
    <row r="36" spans="1:6" ht="22.5" x14ac:dyDescent="0.2">
      <c r="A36" s="27">
        <v>7.6</v>
      </c>
      <c r="B36" s="19" t="s">
        <v>71</v>
      </c>
      <c r="C36" s="27" t="s">
        <v>2</v>
      </c>
      <c r="D36" s="35">
        <v>20</v>
      </c>
      <c r="E36" s="29"/>
      <c r="F36" s="30"/>
    </row>
    <row r="37" spans="1:6" ht="22.5" x14ac:dyDescent="0.2">
      <c r="A37" s="27">
        <v>7.7</v>
      </c>
      <c r="B37" s="19" t="s">
        <v>72</v>
      </c>
      <c r="C37" s="27" t="s">
        <v>2</v>
      </c>
      <c r="D37" s="35">
        <v>16</v>
      </c>
      <c r="E37" s="29"/>
      <c r="F37" s="30"/>
    </row>
    <row r="38" spans="1:6" ht="22.5" x14ac:dyDescent="0.2">
      <c r="A38" s="27">
        <v>7.8</v>
      </c>
      <c r="B38" s="19" t="s">
        <v>73</v>
      </c>
      <c r="C38" s="27" t="s">
        <v>2</v>
      </c>
      <c r="D38" s="35">
        <v>20</v>
      </c>
      <c r="E38" s="29"/>
      <c r="F38" s="30"/>
    </row>
    <row r="39" spans="1:6" ht="22.5" x14ac:dyDescent="0.2">
      <c r="A39" s="27">
        <v>7.9</v>
      </c>
      <c r="B39" s="19" t="s">
        <v>74</v>
      </c>
      <c r="C39" s="27" t="s">
        <v>2</v>
      </c>
      <c r="D39" s="35">
        <v>6</v>
      </c>
      <c r="E39" s="29"/>
      <c r="F39" s="30"/>
    </row>
    <row r="40" spans="1:6" ht="22.5" x14ac:dyDescent="0.2">
      <c r="A40" s="36">
        <v>7.1</v>
      </c>
      <c r="B40" s="19" t="s">
        <v>75</v>
      </c>
      <c r="C40" s="27" t="s">
        <v>2</v>
      </c>
      <c r="D40" s="35">
        <v>12</v>
      </c>
      <c r="E40" s="29"/>
      <c r="F40" s="30"/>
    </row>
    <row r="41" spans="1:6" ht="101.25" x14ac:dyDescent="0.2">
      <c r="A41" s="36">
        <v>7.11</v>
      </c>
      <c r="B41" s="19" t="s">
        <v>76</v>
      </c>
      <c r="C41" s="27" t="s">
        <v>2</v>
      </c>
      <c r="D41" s="27">
        <v>20</v>
      </c>
      <c r="E41" s="29"/>
      <c r="F41" s="30"/>
    </row>
    <row r="42" spans="1:6" ht="22.5" x14ac:dyDescent="0.2">
      <c r="A42" s="36">
        <v>7.12</v>
      </c>
      <c r="B42" s="19" t="s">
        <v>79</v>
      </c>
      <c r="C42" s="18" t="s">
        <v>2</v>
      </c>
      <c r="D42" s="23">
        <v>36</v>
      </c>
      <c r="E42" s="21"/>
      <c r="F42" s="30"/>
    </row>
    <row r="43" spans="1:6" ht="22.5" x14ac:dyDescent="0.2">
      <c r="A43" s="18">
        <v>7.13</v>
      </c>
      <c r="B43" s="19" t="s">
        <v>20</v>
      </c>
      <c r="C43" s="18" t="s">
        <v>3</v>
      </c>
      <c r="D43" s="23">
        <v>1400</v>
      </c>
      <c r="E43" s="21"/>
      <c r="F43" s="22"/>
    </row>
    <row r="44" spans="1:6" x14ac:dyDescent="0.2">
      <c r="A44" s="14">
        <v>8</v>
      </c>
      <c r="B44" s="15" t="s">
        <v>78</v>
      </c>
      <c r="C44" s="16"/>
      <c r="D44" s="16"/>
      <c r="E44" s="16"/>
      <c r="F44" s="24"/>
    </row>
    <row r="45" spans="1:6" ht="45" x14ac:dyDescent="0.2">
      <c r="A45" s="18">
        <v>8.1</v>
      </c>
      <c r="B45" s="19" t="s">
        <v>80</v>
      </c>
      <c r="C45" s="18" t="s">
        <v>2</v>
      </c>
      <c r="D45" s="23">
        <v>10</v>
      </c>
      <c r="E45" s="21"/>
      <c r="F45" s="22"/>
    </row>
    <row r="46" spans="1:6" x14ac:dyDescent="0.2">
      <c r="A46" s="18">
        <v>8.1999999999999993</v>
      </c>
      <c r="B46" s="19" t="s">
        <v>13</v>
      </c>
      <c r="C46" s="27" t="s">
        <v>2</v>
      </c>
      <c r="D46" s="35">
        <v>10</v>
      </c>
      <c r="E46" s="29"/>
      <c r="F46" s="22"/>
    </row>
    <row r="47" spans="1:6" x14ac:dyDescent="0.2">
      <c r="A47" s="14">
        <v>9</v>
      </c>
      <c r="B47" s="15" t="s">
        <v>82</v>
      </c>
      <c r="C47" s="16"/>
      <c r="D47" s="16"/>
      <c r="E47" s="16"/>
      <c r="F47" s="24"/>
    </row>
    <row r="48" spans="1:6" ht="45" x14ac:dyDescent="0.2">
      <c r="A48" s="27">
        <v>9.1</v>
      </c>
      <c r="B48" s="19" t="s">
        <v>85</v>
      </c>
      <c r="C48" s="27" t="s">
        <v>2</v>
      </c>
      <c r="D48" s="35">
        <v>180</v>
      </c>
      <c r="E48" s="29"/>
      <c r="F48" s="22"/>
    </row>
    <row r="49" spans="1:7" s="7" customFormat="1" ht="22.5" x14ac:dyDescent="0.2">
      <c r="A49" s="27">
        <v>9.1999999999999993</v>
      </c>
      <c r="B49" s="19" t="s">
        <v>41</v>
      </c>
      <c r="C49" s="27" t="s">
        <v>2</v>
      </c>
      <c r="D49" s="35">
        <v>90</v>
      </c>
      <c r="E49" s="29"/>
      <c r="F49" s="22"/>
      <c r="G49" s="6"/>
    </row>
    <row r="50" spans="1:7" s="7" customFormat="1" x14ac:dyDescent="0.2">
      <c r="A50" s="27">
        <v>9.3000000000000007</v>
      </c>
      <c r="B50" s="19" t="s">
        <v>40</v>
      </c>
      <c r="C50" s="27" t="s">
        <v>2</v>
      </c>
      <c r="D50" s="35">
        <v>90</v>
      </c>
      <c r="E50" s="29"/>
      <c r="F50" s="22"/>
      <c r="G50" s="6"/>
    </row>
    <row r="51" spans="1:7" s="7" customFormat="1" ht="33.75" x14ac:dyDescent="0.2">
      <c r="A51" s="27">
        <v>9.4</v>
      </c>
      <c r="B51" s="19" t="s">
        <v>11</v>
      </c>
      <c r="C51" s="27" t="s">
        <v>1</v>
      </c>
      <c r="D51" s="37">
        <f>0.06*90</f>
        <v>5.3999999999999995</v>
      </c>
      <c r="E51" s="29"/>
      <c r="F51" s="22"/>
      <c r="G51" s="6"/>
    </row>
    <row r="52" spans="1:7" s="7" customFormat="1" ht="77.45" customHeight="1" x14ac:dyDescent="0.2">
      <c r="A52" s="27">
        <v>9.5</v>
      </c>
      <c r="B52" s="19" t="s">
        <v>86</v>
      </c>
      <c r="C52" s="27" t="s">
        <v>2</v>
      </c>
      <c r="D52" s="28">
        <v>90</v>
      </c>
      <c r="E52" s="29"/>
      <c r="F52" s="22"/>
      <c r="G52" s="6"/>
    </row>
    <row r="53" spans="1:7" s="7" customFormat="1" x14ac:dyDescent="0.2">
      <c r="A53" s="14">
        <v>10</v>
      </c>
      <c r="B53" s="15" t="s">
        <v>83</v>
      </c>
      <c r="C53" s="16"/>
      <c r="D53" s="16"/>
      <c r="E53" s="16"/>
      <c r="F53" s="24"/>
      <c r="G53" s="6"/>
    </row>
    <row r="54" spans="1:7" s="7" customFormat="1" ht="33.75" x14ac:dyDescent="0.2">
      <c r="A54" s="27">
        <v>10.1</v>
      </c>
      <c r="B54" s="19" t="s">
        <v>42</v>
      </c>
      <c r="C54" s="27" t="s">
        <v>3</v>
      </c>
      <c r="D54" s="35">
        <v>20</v>
      </c>
      <c r="E54" s="29"/>
      <c r="F54" s="22"/>
      <c r="G54" s="6"/>
    </row>
    <row r="55" spans="1:7" s="7" customFormat="1" ht="22.5" x14ac:dyDescent="0.2">
      <c r="A55" s="27">
        <v>10.199999999999999</v>
      </c>
      <c r="B55" s="19" t="s">
        <v>14</v>
      </c>
      <c r="C55" s="18" t="s">
        <v>2</v>
      </c>
      <c r="D55" s="23">
        <v>110</v>
      </c>
      <c r="E55" s="29"/>
      <c r="F55" s="22"/>
      <c r="G55" s="6"/>
    </row>
    <row r="56" spans="1:7" s="7" customFormat="1" x14ac:dyDescent="0.2">
      <c r="A56" s="38"/>
      <c r="B56" s="38"/>
      <c r="C56" s="38"/>
      <c r="D56" s="38"/>
      <c r="E56" s="39" t="s">
        <v>12</v>
      </c>
      <c r="F56" s="22">
        <f>SUM(F7:F55)</f>
        <v>0</v>
      </c>
      <c r="G56" s="40"/>
    </row>
    <row r="57" spans="1:7" s="7" customFormat="1" x14ac:dyDescent="0.2">
      <c r="A57" s="38"/>
      <c r="B57" s="52" t="s">
        <v>90</v>
      </c>
      <c r="C57" s="38" t="s">
        <v>91</v>
      </c>
      <c r="D57" s="38" t="s">
        <v>92</v>
      </c>
      <c r="E57" s="41" t="s">
        <v>88</v>
      </c>
      <c r="F57" s="22">
        <f>+F56*0.15</f>
        <v>0</v>
      </c>
      <c r="G57" s="6"/>
    </row>
    <row r="58" spans="1:7" s="7" customFormat="1" x14ac:dyDescent="0.2">
      <c r="A58" s="38"/>
      <c r="B58" s="38" t="s">
        <v>93</v>
      </c>
      <c r="C58" s="51" t="s">
        <v>94</v>
      </c>
      <c r="D58" s="38"/>
      <c r="E58" s="41" t="s">
        <v>89</v>
      </c>
      <c r="F58" s="22">
        <f>+F56*0.05</f>
        <v>0</v>
      </c>
      <c r="G58" s="6"/>
    </row>
    <row r="59" spans="1:7" s="7" customFormat="1" x14ac:dyDescent="0.2">
      <c r="A59" s="38"/>
      <c r="B59" s="52" t="s">
        <v>101</v>
      </c>
      <c r="C59" s="38" t="s">
        <v>95</v>
      </c>
      <c r="D59" s="38" t="s">
        <v>96</v>
      </c>
      <c r="E59" s="42" t="s">
        <v>105</v>
      </c>
      <c r="F59" s="22">
        <f>SUM(F56:F58)</f>
        <v>0</v>
      </c>
      <c r="G59" s="6"/>
    </row>
    <row r="60" spans="1:7" s="7" customFormat="1" x14ac:dyDescent="0.2">
      <c r="A60" s="38"/>
      <c r="B60" s="38"/>
      <c r="C60" s="38"/>
      <c r="D60" s="38"/>
      <c r="E60" s="43"/>
      <c r="F60" s="44"/>
      <c r="G60" s="6"/>
    </row>
    <row r="61" spans="1:7" s="7" customFormat="1" ht="12" hidden="1" thickBot="1" x14ac:dyDescent="0.25">
      <c r="A61" s="57" t="s">
        <v>45</v>
      </c>
      <c r="B61" s="58"/>
      <c r="C61" s="58"/>
      <c r="D61" s="58"/>
      <c r="E61" s="58"/>
      <c r="F61" s="59"/>
      <c r="G61" s="6"/>
    </row>
    <row r="62" spans="1:7" s="7" customFormat="1" hidden="1" x14ac:dyDescent="0.2">
      <c r="A62" s="45">
        <v>1</v>
      </c>
      <c r="B62" s="46" t="s">
        <v>24</v>
      </c>
      <c r="C62" s="27" t="s">
        <v>21</v>
      </c>
      <c r="D62" s="35">
        <v>50</v>
      </c>
      <c r="E62" s="29">
        <v>10000</v>
      </c>
      <c r="F62" s="47">
        <f>D62*E62</f>
        <v>500000</v>
      </c>
      <c r="G62" s="6"/>
    </row>
    <row r="63" spans="1:7" s="7" customFormat="1" hidden="1" x14ac:dyDescent="0.2">
      <c r="A63" s="45">
        <v>2</v>
      </c>
      <c r="B63" s="46" t="s">
        <v>25</v>
      </c>
      <c r="C63" s="27" t="s">
        <v>21</v>
      </c>
      <c r="D63" s="35">
        <v>1400</v>
      </c>
      <c r="E63" s="29">
        <v>6500</v>
      </c>
      <c r="F63" s="47">
        <f>D63*E63</f>
        <v>9100000</v>
      </c>
      <c r="G63" s="6"/>
    </row>
    <row r="64" spans="1:7" s="7" customFormat="1" hidden="1" x14ac:dyDescent="0.2">
      <c r="A64" s="45">
        <v>3</v>
      </c>
      <c r="B64" s="46" t="s">
        <v>19</v>
      </c>
      <c r="C64" s="48" t="s">
        <v>2</v>
      </c>
      <c r="D64" s="35">
        <v>16</v>
      </c>
      <c r="E64" s="29" t="e">
        <f>+#REF!</f>
        <v>#REF!</v>
      </c>
      <c r="F64" s="47" t="e">
        <f t="shared" ref="F64:F82" si="0">D64*E64</f>
        <v>#REF!</v>
      </c>
      <c r="G64" s="6"/>
    </row>
    <row r="65" spans="1:6" hidden="1" x14ac:dyDescent="0.2">
      <c r="A65" s="45">
        <v>4</v>
      </c>
      <c r="B65" s="46" t="s">
        <v>15</v>
      </c>
      <c r="C65" s="48" t="s">
        <v>2</v>
      </c>
      <c r="D65" s="35">
        <v>6</v>
      </c>
      <c r="E65" s="29" t="e">
        <f>+#REF!</f>
        <v>#REF!</v>
      </c>
      <c r="F65" s="47" t="e">
        <f t="shared" si="0"/>
        <v>#REF!</v>
      </c>
    </row>
    <row r="66" spans="1:6" hidden="1" x14ac:dyDescent="0.2">
      <c r="A66" s="45">
        <v>5</v>
      </c>
      <c r="B66" s="46" t="s">
        <v>22</v>
      </c>
      <c r="C66" s="48" t="s">
        <v>2</v>
      </c>
      <c r="D66" s="35">
        <v>12</v>
      </c>
      <c r="E66" s="29" t="e">
        <f>+#REF!</f>
        <v>#REF!</v>
      </c>
      <c r="F66" s="47" t="e">
        <f t="shared" si="0"/>
        <v>#REF!</v>
      </c>
    </row>
    <row r="67" spans="1:6" hidden="1" x14ac:dyDescent="0.2">
      <c r="A67" s="45">
        <v>6</v>
      </c>
      <c r="B67" s="46" t="s">
        <v>34</v>
      </c>
      <c r="C67" s="48" t="s">
        <v>2</v>
      </c>
      <c r="D67" s="35">
        <v>8</v>
      </c>
      <c r="E67" s="29" t="e">
        <f>+#REF!</f>
        <v>#REF!</v>
      </c>
      <c r="F67" s="47" t="e">
        <f t="shared" si="0"/>
        <v>#REF!</v>
      </c>
    </row>
    <row r="68" spans="1:6" hidden="1" x14ac:dyDescent="0.2">
      <c r="A68" s="45">
        <v>7</v>
      </c>
      <c r="B68" s="46" t="s">
        <v>35</v>
      </c>
      <c r="C68" s="48" t="s">
        <v>2</v>
      </c>
      <c r="D68" s="35">
        <v>2</v>
      </c>
      <c r="E68" s="29" t="e">
        <f>+#REF!</f>
        <v>#REF!</v>
      </c>
      <c r="F68" s="47" t="e">
        <f t="shared" si="0"/>
        <v>#REF!</v>
      </c>
    </row>
    <row r="69" spans="1:6" hidden="1" x14ac:dyDescent="0.2">
      <c r="A69" s="45">
        <v>8</v>
      </c>
      <c r="B69" s="46" t="s">
        <v>36</v>
      </c>
      <c r="C69" s="48" t="s">
        <v>2</v>
      </c>
      <c r="D69" s="35">
        <v>10</v>
      </c>
      <c r="E69" s="29" t="e">
        <f>+#REF!</f>
        <v>#REF!</v>
      </c>
      <c r="F69" s="47" t="e">
        <f t="shared" si="0"/>
        <v>#REF!</v>
      </c>
    </row>
    <row r="70" spans="1:6" hidden="1" x14ac:dyDescent="0.2">
      <c r="A70" s="45">
        <v>9</v>
      </c>
      <c r="B70" s="46" t="s">
        <v>31</v>
      </c>
      <c r="C70" s="48" t="s">
        <v>2</v>
      </c>
      <c r="D70" s="35">
        <v>10</v>
      </c>
      <c r="E70" s="29" t="e">
        <f>+#REF!</f>
        <v>#REF!</v>
      </c>
      <c r="F70" s="47" t="e">
        <f t="shared" si="0"/>
        <v>#REF!</v>
      </c>
    </row>
    <row r="71" spans="1:6" hidden="1" x14ac:dyDescent="0.2">
      <c r="A71" s="45">
        <v>10</v>
      </c>
      <c r="B71" s="46" t="s">
        <v>32</v>
      </c>
      <c r="C71" s="48" t="s">
        <v>2</v>
      </c>
      <c r="D71" s="35">
        <v>16</v>
      </c>
      <c r="E71" s="29" t="e">
        <f>+#REF!</f>
        <v>#REF!</v>
      </c>
      <c r="F71" s="47" t="e">
        <f t="shared" si="0"/>
        <v>#REF!</v>
      </c>
    </row>
    <row r="72" spans="1:6" hidden="1" x14ac:dyDescent="0.2">
      <c r="A72" s="45">
        <v>11</v>
      </c>
      <c r="B72" s="46" t="s">
        <v>33</v>
      </c>
      <c r="C72" s="48" t="s">
        <v>2</v>
      </c>
      <c r="D72" s="35">
        <v>4</v>
      </c>
      <c r="E72" s="29">
        <v>50000</v>
      </c>
      <c r="F72" s="47">
        <f t="shared" si="0"/>
        <v>200000</v>
      </c>
    </row>
    <row r="73" spans="1:6" hidden="1" x14ac:dyDescent="0.2">
      <c r="A73" s="45">
        <v>12</v>
      </c>
      <c r="B73" s="46" t="s">
        <v>49</v>
      </c>
      <c r="C73" s="48" t="s">
        <v>2</v>
      </c>
      <c r="D73" s="35">
        <v>20</v>
      </c>
      <c r="E73" s="29" t="e">
        <f>+#REF!</f>
        <v>#REF!</v>
      </c>
      <c r="F73" s="47" t="e">
        <f t="shared" si="0"/>
        <v>#REF!</v>
      </c>
    </row>
    <row r="74" spans="1:6" ht="22.5" hidden="1" x14ac:dyDescent="0.2">
      <c r="A74" s="45">
        <v>13</v>
      </c>
      <c r="B74" s="46" t="s">
        <v>26</v>
      </c>
      <c r="C74" s="27" t="s">
        <v>3</v>
      </c>
      <c r="D74" s="35">
        <v>1400</v>
      </c>
      <c r="E74" s="29">
        <v>840</v>
      </c>
      <c r="F74" s="47">
        <f t="shared" si="0"/>
        <v>1176000</v>
      </c>
    </row>
    <row r="75" spans="1:6" ht="22.5" hidden="1" x14ac:dyDescent="0.2">
      <c r="A75" s="45">
        <v>14</v>
      </c>
      <c r="B75" s="46" t="s">
        <v>27</v>
      </c>
      <c r="C75" s="27" t="s">
        <v>2</v>
      </c>
      <c r="D75" s="35">
        <v>10</v>
      </c>
      <c r="E75" s="29" t="e">
        <f>+#REF!</f>
        <v>#REF!</v>
      </c>
      <c r="F75" s="47" t="e">
        <f t="shared" si="0"/>
        <v>#REF!</v>
      </c>
    </row>
    <row r="76" spans="1:6" hidden="1" x14ac:dyDescent="0.2">
      <c r="A76" s="45">
        <v>15</v>
      </c>
      <c r="B76" s="46" t="s">
        <v>28</v>
      </c>
      <c r="C76" s="27" t="s">
        <v>2</v>
      </c>
      <c r="D76" s="35">
        <v>20</v>
      </c>
      <c r="E76" s="29" t="e">
        <f>+#REF!</f>
        <v>#REF!</v>
      </c>
      <c r="F76" s="47" t="e">
        <f t="shared" si="0"/>
        <v>#REF!</v>
      </c>
    </row>
    <row r="77" spans="1:6" ht="22.5" hidden="1" x14ac:dyDescent="0.2">
      <c r="A77" s="45">
        <v>16</v>
      </c>
      <c r="B77" s="46" t="s">
        <v>29</v>
      </c>
      <c r="C77" s="27" t="s">
        <v>2</v>
      </c>
      <c r="D77" s="35">
        <v>20</v>
      </c>
      <c r="E77" s="29" t="e">
        <f>+#REF!</f>
        <v>#REF!</v>
      </c>
      <c r="F77" s="47" t="e">
        <f t="shared" si="0"/>
        <v>#REF!</v>
      </c>
    </row>
    <row r="78" spans="1:6" ht="22.5" hidden="1" x14ac:dyDescent="0.2">
      <c r="A78" s="45">
        <v>17</v>
      </c>
      <c r="B78" s="46" t="s">
        <v>50</v>
      </c>
      <c r="C78" s="27" t="s">
        <v>2</v>
      </c>
      <c r="D78" s="35">
        <f>144-64</f>
        <v>80</v>
      </c>
      <c r="E78" s="29" t="e">
        <f>+#REF!</f>
        <v>#REF!</v>
      </c>
      <c r="F78" s="47" t="e">
        <f t="shared" si="0"/>
        <v>#REF!</v>
      </c>
    </row>
    <row r="79" spans="1:6" ht="22.5" hidden="1" x14ac:dyDescent="0.2">
      <c r="A79" s="45">
        <v>18</v>
      </c>
      <c r="B79" s="46" t="s">
        <v>30</v>
      </c>
      <c r="C79" s="27" t="s">
        <v>2</v>
      </c>
      <c r="D79" s="35">
        <v>20</v>
      </c>
      <c r="E79" s="29">
        <v>20000</v>
      </c>
      <c r="F79" s="47">
        <f t="shared" si="0"/>
        <v>400000</v>
      </c>
    </row>
    <row r="80" spans="1:6" hidden="1" x14ac:dyDescent="0.2">
      <c r="A80" s="45">
        <v>19</v>
      </c>
      <c r="B80" s="46" t="s">
        <v>37</v>
      </c>
      <c r="C80" s="27" t="s">
        <v>3</v>
      </c>
      <c r="D80" s="35">
        <v>10</v>
      </c>
      <c r="E80" s="29" t="e">
        <f>+#REF!</f>
        <v>#REF!</v>
      </c>
      <c r="F80" s="47" t="e">
        <f t="shared" si="0"/>
        <v>#REF!</v>
      </c>
    </row>
    <row r="81" spans="1:6" hidden="1" x14ac:dyDescent="0.2">
      <c r="A81" s="45">
        <v>20</v>
      </c>
      <c r="B81" s="46" t="s">
        <v>38</v>
      </c>
      <c r="C81" s="27" t="s">
        <v>2</v>
      </c>
      <c r="D81" s="35">
        <v>10</v>
      </c>
      <c r="E81" s="29">
        <v>72900</v>
      </c>
      <c r="F81" s="47">
        <f t="shared" si="0"/>
        <v>729000</v>
      </c>
    </row>
    <row r="82" spans="1:6" hidden="1" x14ac:dyDescent="0.2">
      <c r="A82" s="45">
        <v>21</v>
      </c>
      <c r="B82" s="46" t="s">
        <v>39</v>
      </c>
      <c r="C82" s="27" t="s">
        <v>2</v>
      </c>
      <c r="D82" s="35">
        <v>10</v>
      </c>
      <c r="E82" s="29" t="e">
        <f>+#REF!</f>
        <v>#REF!</v>
      </c>
      <c r="F82" s="47" t="e">
        <f t="shared" si="0"/>
        <v>#REF!</v>
      </c>
    </row>
    <row r="83" spans="1:6" hidden="1" x14ac:dyDescent="0.2">
      <c r="F83" s="49" t="e">
        <f>SUM(F62:F82)</f>
        <v>#REF!</v>
      </c>
    </row>
    <row r="84" spans="1:6" hidden="1" x14ac:dyDescent="0.2">
      <c r="F84" s="50"/>
    </row>
    <row r="87" spans="1:6" x14ac:dyDescent="0.2">
      <c r="B87" s="10"/>
    </row>
    <row r="88" spans="1:6" x14ac:dyDescent="0.2">
      <c r="B88" s="52" t="s">
        <v>97</v>
      </c>
    </row>
    <row r="89" spans="1:6" x14ac:dyDescent="0.2">
      <c r="B89" s="38" t="s">
        <v>98</v>
      </c>
    </row>
    <row r="90" spans="1:6" x14ac:dyDescent="0.2">
      <c r="B90" s="38" t="s">
        <v>99</v>
      </c>
    </row>
    <row r="91" spans="1:6" x14ac:dyDescent="0.2">
      <c r="B91" s="38" t="s">
        <v>104</v>
      </c>
    </row>
    <row r="92" spans="1:6" x14ac:dyDescent="0.2">
      <c r="B92" s="38" t="s">
        <v>100</v>
      </c>
    </row>
  </sheetData>
  <mergeCells count="3">
    <mergeCell ref="A3:F3"/>
    <mergeCell ref="A61:F61"/>
    <mergeCell ref="B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E71D-12A7-471C-A459-508C654054F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RUA ARANGO</dc:creator>
  <cp:lastModifiedBy>Kathline Rebeca Rankin Bent</cp:lastModifiedBy>
  <dcterms:created xsi:type="dcterms:W3CDTF">2023-06-12T19:11:59Z</dcterms:created>
  <dcterms:modified xsi:type="dcterms:W3CDTF">2024-07-05T03:41:24Z</dcterms:modified>
</cp:coreProperties>
</file>